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rivado\docs\viajes\Sete2\"/>
    </mc:Choice>
  </mc:AlternateContent>
  <bookViews>
    <workbookView xWindow="0" yWindow="0" windowWidth="25170" windowHeight="124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1" i="1"/>
  <c r="E30" i="1"/>
  <c r="H14" i="1"/>
  <c r="H15" i="1"/>
  <c r="E29" i="1"/>
  <c r="A39" i="1"/>
  <c r="A37" i="1"/>
  <c r="A36" i="1"/>
  <c r="E27" i="1"/>
  <c r="I30" i="1" l="1"/>
  <c r="D26" i="1"/>
  <c r="A26" i="1"/>
  <c r="E26" i="1" s="1"/>
  <c r="J11" i="1" l="1"/>
  <c r="J12" i="1"/>
  <c r="H8" i="1" l="1"/>
  <c r="J8" i="1" s="1"/>
  <c r="C15" i="1" s="1"/>
  <c r="J3" i="1"/>
  <c r="J4" i="1" s="1"/>
  <c r="C13" i="1" l="1"/>
  <c r="C4" i="1"/>
  <c r="C3" i="1"/>
  <c r="C2" i="1"/>
  <c r="C8" i="1"/>
  <c r="C9" i="1"/>
  <c r="C7" i="1"/>
  <c r="C6" i="1"/>
  <c r="C11" i="1"/>
  <c r="C5" i="1"/>
  <c r="C14" i="1"/>
  <c r="C10" i="1"/>
  <c r="C12" i="1"/>
</calcChain>
</file>

<file path=xl/comments1.xml><?xml version="1.0" encoding="utf-8"?>
<comments xmlns="http://schemas.openxmlformats.org/spreadsheetml/2006/main">
  <authors>
    <author>felipe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felipe:</t>
        </r>
        <r>
          <rPr>
            <sz val="9"/>
            <color indexed="81"/>
            <rFont val="Tahoma"/>
            <family val="2"/>
          </rPr>
          <t xml:space="preserve">
El club paga una parte</t>
        </r>
      </text>
    </comment>
  </commentList>
</comments>
</file>

<file path=xl/sharedStrings.xml><?xml version="1.0" encoding="utf-8"?>
<sst xmlns="http://schemas.openxmlformats.org/spreadsheetml/2006/main" count="50" uniqueCount="45">
  <si>
    <t>Pagos de la Espaílla</t>
  </si>
  <si>
    <t>Lazaret</t>
  </si>
  <si>
    <t>Socio</t>
  </si>
  <si>
    <t>Pagado</t>
  </si>
  <si>
    <t>Gastos estimados</t>
  </si>
  <si>
    <t>Juan</t>
  </si>
  <si>
    <t>Toñi</t>
  </si>
  <si>
    <t>Agu</t>
  </si>
  <si>
    <t>Lyli</t>
  </si>
  <si>
    <t>Cris</t>
  </si>
  <si>
    <t>Kiko</t>
  </si>
  <si>
    <t>Harry</t>
  </si>
  <si>
    <t>Dani</t>
  </si>
  <si>
    <t>Total Lazaret</t>
  </si>
  <si>
    <t>pax</t>
  </si>
  <si>
    <t>Lo paga el club</t>
  </si>
  <si>
    <t>Furgo1</t>
  </si>
  <si>
    <t>Furgo2</t>
  </si>
  <si>
    <t>Sacri</t>
  </si>
  <si>
    <t>Elena</t>
  </si>
  <si>
    <t>Barry</t>
  </si>
  <si>
    <t>Satur</t>
  </si>
  <si>
    <t>Plex</t>
  </si>
  <si>
    <t>Rosa</t>
  </si>
  <si>
    <t>persona</t>
  </si>
  <si>
    <t>Vuelo</t>
  </si>
  <si>
    <t>A dividir entre 14</t>
  </si>
  <si>
    <t>Alojamiento</t>
  </si>
  <si>
    <t>Gastos combustibles</t>
  </si>
  <si>
    <t>grupo 1 y 2</t>
  </si>
  <si>
    <t>Jamon</t>
  </si>
  <si>
    <t>lo tiene lily</t>
  </si>
  <si>
    <t>Alquiler</t>
  </si>
  <si>
    <t>gasoil</t>
  </si>
  <si>
    <t>anterior coche</t>
  </si>
  <si>
    <t>grupo1</t>
  </si>
  <si>
    <t>Diferencia que pone el club</t>
  </si>
  <si>
    <t>Lily Gasoil y peaje</t>
  </si>
  <si>
    <t xml:space="preserve">Gasoil Peaje Juan </t>
  </si>
  <si>
    <t>Gasoil Peaje Lily cris</t>
  </si>
  <si>
    <t>Peaje Harry</t>
  </si>
  <si>
    <t>Recaudado (h14 y h15)</t>
  </si>
  <si>
    <t>Total club</t>
  </si>
  <si>
    <t>Placa y regalo, 20 del jamón, que pone el club</t>
  </si>
  <si>
    <t>Hotel Tarraco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</si>
</sst>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1" applyNumberFormat="0" applyAlignment="0" applyProtection="0"/>
    <xf numFmtId="0" fontId="8" fillId="6" borderId="2" applyNumberFormat="0" applyAlignment="0" applyProtection="0"/>
  </cellStyleXfs>
  <cellXfs count="30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6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4" fillId="3" borderId="0" xfId="1"/>
    <xf numFmtId="0" fontId="5" fillId="3" borderId="0" xfId="1" applyFont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4" fillId="3" borderId="8" xfId="1" applyBorder="1"/>
    <xf numFmtId="0" fontId="4" fillId="3" borderId="9" xfId="1" applyBorder="1"/>
    <xf numFmtId="0" fontId="5" fillId="3" borderId="9" xfId="1" applyFont="1" applyBorder="1"/>
    <xf numFmtId="0" fontId="0" fillId="0" borderId="10" xfId="0" applyBorder="1"/>
    <xf numFmtId="164" fontId="0" fillId="0" borderId="5" xfId="0" applyNumberFormat="1" applyBorder="1"/>
    <xf numFmtId="164" fontId="0" fillId="0" borderId="7" xfId="0" applyNumberFormat="1" applyBorder="1"/>
    <xf numFmtId="0" fontId="4" fillId="3" borderId="6" xfId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164" fontId="7" fillId="5" borderId="1" xfId="3" applyNumberFormat="1"/>
    <xf numFmtId="0" fontId="7" fillId="5" borderId="1" xfId="3"/>
    <xf numFmtId="164" fontId="9" fillId="6" borderId="2" xfId="4" applyNumberFormat="1" applyFont="1"/>
    <xf numFmtId="0" fontId="6" fillId="4" borderId="0" xfId="2"/>
  </cellXfs>
  <cellStyles count="5">
    <cellStyle name="Bueno" xfId="1" builtinId="26"/>
    <cellStyle name="Celda de comprobación" xfId="4" builtinId="23"/>
    <cellStyle name="Incorrecto" xfId="2" builtinId="27"/>
    <cellStyle name="Normal" xfId="0" builtinId="0"/>
    <cellStyle name="Sali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9"/>
  <sheetViews>
    <sheetView tabSelected="1" topLeftCell="A4" workbookViewId="0">
      <selection activeCell="E13" sqref="E13"/>
    </sheetView>
  </sheetViews>
  <sheetFormatPr baseColWidth="10" defaultRowHeight="15" x14ac:dyDescent="0.25"/>
  <cols>
    <col min="3" max="3" width="11.42578125" style="1"/>
    <col min="4" max="4" width="8" customWidth="1"/>
    <col min="5" max="5" width="11.5703125" customWidth="1"/>
    <col min="6" max="6" width="20.140625" customWidth="1"/>
    <col min="7" max="7" width="24.28515625" customWidth="1"/>
    <col min="9" max="9" width="16" customWidth="1"/>
  </cols>
  <sheetData>
    <row r="1" spans="1:11" s="5" customFormat="1" x14ac:dyDescent="0.25">
      <c r="A1" s="5" t="s">
        <v>2</v>
      </c>
      <c r="B1" s="5" t="s">
        <v>3</v>
      </c>
      <c r="C1" s="6" t="s">
        <v>4</v>
      </c>
      <c r="E1" s="5" t="s">
        <v>30</v>
      </c>
      <c r="H1" s="5" t="s">
        <v>0</v>
      </c>
    </row>
    <row r="2" spans="1:11" x14ac:dyDescent="0.25">
      <c r="A2" t="s">
        <v>5</v>
      </c>
      <c r="B2">
        <v>350</v>
      </c>
      <c r="C2" s="1">
        <f>$J$12+$J$8+$J$14+$H$11/14</f>
        <v>359.87071428571426</v>
      </c>
      <c r="E2">
        <v>10</v>
      </c>
      <c r="H2" s="2">
        <v>1000</v>
      </c>
      <c r="I2" s="2" t="s">
        <v>1</v>
      </c>
      <c r="J2" s="2" t="s">
        <v>13</v>
      </c>
      <c r="K2" s="2"/>
    </row>
    <row r="3" spans="1:11" x14ac:dyDescent="0.25">
      <c r="A3" t="s">
        <v>6</v>
      </c>
      <c r="B3">
        <v>350</v>
      </c>
      <c r="C3" s="1">
        <f t="shared" ref="C3:C9" si="0">$J$12+$J$8+$J$14+$H$11/14</f>
        <v>359.87071428571426</v>
      </c>
      <c r="E3">
        <v>10</v>
      </c>
      <c r="H3" s="2">
        <v>1000</v>
      </c>
      <c r="I3" s="2" t="s">
        <v>1</v>
      </c>
      <c r="J3" s="3">
        <f>SUM(H2,H3,H4)</f>
        <v>2000</v>
      </c>
      <c r="K3" s="2"/>
    </row>
    <row r="4" spans="1:11" x14ac:dyDescent="0.25">
      <c r="A4" t="s">
        <v>18</v>
      </c>
      <c r="B4">
        <v>350</v>
      </c>
      <c r="C4" s="1">
        <f t="shared" si="0"/>
        <v>359.87071428571426</v>
      </c>
      <c r="E4">
        <v>10</v>
      </c>
      <c r="H4" s="2">
        <v>0</v>
      </c>
      <c r="I4" s="2" t="s">
        <v>1</v>
      </c>
      <c r="J4" s="3">
        <f>J3/14</f>
        <v>142.85714285714286</v>
      </c>
      <c r="K4" s="2" t="s">
        <v>14</v>
      </c>
    </row>
    <row r="5" spans="1:11" x14ac:dyDescent="0.25">
      <c r="A5" t="s">
        <v>19</v>
      </c>
      <c r="B5">
        <v>350</v>
      </c>
      <c r="C5" s="1">
        <f t="shared" si="0"/>
        <v>359.87071428571426</v>
      </c>
      <c r="E5">
        <v>10</v>
      </c>
      <c r="J5" s="1"/>
    </row>
    <row r="6" spans="1:11" x14ac:dyDescent="0.25">
      <c r="A6" t="s">
        <v>20</v>
      </c>
      <c r="B6">
        <v>350</v>
      </c>
      <c r="C6" s="1">
        <f t="shared" si="0"/>
        <v>359.87071428571426</v>
      </c>
      <c r="E6">
        <v>10</v>
      </c>
      <c r="J6" s="1"/>
    </row>
    <row r="7" spans="1:11" x14ac:dyDescent="0.25">
      <c r="A7" t="s">
        <v>21</v>
      </c>
      <c r="B7">
        <v>351.08</v>
      </c>
      <c r="C7" s="1">
        <f t="shared" si="0"/>
        <v>359.87071428571426</v>
      </c>
      <c r="E7">
        <v>10</v>
      </c>
      <c r="J7" s="1"/>
    </row>
    <row r="8" spans="1:11" x14ac:dyDescent="0.25">
      <c r="A8" t="s">
        <v>22</v>
      </c>
      <c r="B8">
        <v>351.08</v>
      </c>
      <c r="C8" s="1">
        <f t="shared" si="0"/>
        <v>359.87071428571426</v>
      </c>
      <c r="E8">
        <v>10</v>
      </c>
      <c r="G8" t="s">
        <v>27</v>
      </c>
      <c r="H8" s="1">
        <f>3*58.5*14*0.97+65+0.88*14*3</f>
        <v>2485.25</v>
      </c>
      <c r="J8" s="1">
        <f>H8/14</f>
        <v>177.51785714285714</v>
      </c>
      <c r="K8" t="s">
        <v>24</v>
      </c>
    </row>
    <row r="9" spans="1:11" x14ac:dyDescent="0.25">
      <c r="A9" t="s">
        <v>23</v>
      </c>
      <c r="B9">
        <v>350</v>
      </c>
      <c r="C9" s="1">
        <f t="shared" si="0"/>
        <v>359.87071428571426</v>
      </c>
      <c r="E9">
        <v>10</v>
      </c>
      <c r="F9" t="s">
        <v>31</v>
      </c>
      <c r="H9" s="1"/>
      <c r="J9" s="1"/>
    </row>
    <row r="10" spans="1:11" x14ac:dyDescent="0.25">
      <c r="A10" t="s">
        <v>7</v>
      </c>
      <c r="B10">
        <v>260</v>
      </c>
      <c r="C10" s="1">
        <f>$J$15+$J$8+$J$14+$H$11/14</f>
        <v>259.8907142857143</v>
      </c>
      <c r="E10">
        <v>10</v>
      </c>
      <c r="G10" t="s">
        <v>16</v>
      </c>
      <c r="H10" s="26">
        <v>700</v>
      </c>
      <c r="I10" t="s">
        <v>15</v>
      </c>
      <c r="J10" s="1"/>
    </row>
    <row r="11" spans="1:11" x14ac:dyDescent="0.25">
      <c r="A11" t="s">
        <v>8</v>
      </c>
      <c r="B11">
        <v>260</v>
      </c>
      <c r="C11" s="1">
        <f t="shared" ref="C11:C15" si="1">$J$15+$J$8+$J$14+$H$11/14</f>
        <v>259.8907142857143</v>
      </c>
      <c r="E11">
        <v>10</v>
      </c>
      <c r="G11" t="s">
        <v>17</v>
      </c>
      <c r="H11" s="1">
        <v>586.22</v>
      </c>
      <c r="I11" t="s">
        <v>26</v>
      </c>
      <c r="J11" s="1">
        <f>H11/14</f>
        <v>41.872857142857143</v>
      </c>
      <c r="K11" t="s">
        <v>24</v>
      </c>
    </row>
    <row r="12" spans="1:11" x14ac:dyDescent="0.25">
      <c r="A12" t="s">
        <v>9</v>
      </c>
      <c r="B12">
        <v>260</v>
      </c>
      <c r="C12" s="1">
        <f t="shared" si="1"/>
        <v>259.8907142857143</v>
      </c>
      <c r="E12">
        <v>10</v>
      </c>
      <c r="G12" t="s">
        <v>25</v>
      </c>
      <c r="H12" s="1">
        <v>975.84</v>
      </c>
      <c r="J12" s="1">
        <f>H12/8</f>
        <v>121.98</v>
      </c>
      <c r="K12" t="s">
        <v>24</v>
      </c>
    </row>
    <row r="13" spans="1:11" x14ac:dyDescent="0.25">
      <c r="A13" t="s">
        <v>10</v>
      </c>
      <c r="B13">
        <v>260</v>
      </c>
      <c r="C13" s="1">
        <f t="shared" si="1"/>
        <v>259.8907142857143</v>
      </c>
      <c r="E13" s="29">
        <v>10</v>
      </c>
      <c r="G13" t="s">
        <v>28</v>
      </c>
    </row>
    <row r="14" spans="1:11" x14ac:dyDescent="0.25">
      <c r="A14" t="s">
        <v>11</v>
      </c>
      <c r="B14">
        <v>260</v>
      </c>
      <c r="C14" s="1">
        <f t="shared" si="1"/>
        <v>259.8907142857143</v>
      </c>
      <c r="E14">
        <v>10</v>
      </c>
      <c r="G14" t="s">
        <v>29</v>
      </c>
      <c r="H14" s="4">
        <f>J14*14</f>
        <v>259</v>
      </c>
      <c r="J14" s="4">
        <v>18.5</v>
      </c>
    </row>
    <row r="15" spans="1:11" x14ac:dyDescent="0.25">
      <c r="A15" t="s">
        <v>12</v>
      </c>
      <c r="B15">
        <v>260</v>
      </c>
      <c r="C15" s="1">
        <f t="shared" si="1"/>
        <v>259.8907142857143</v>
      </c>
      <c r="E15">
        <v>10</v>
      </c>
      <c r="G15" t="s">
        <v>35</v>
      </c>
      <c r="H15" s="1">
        <f>J15*6</f>
        <v>132</v>
      </c>
      <c r="J15" s="1">
        <v>22</v>
      </c>
    </row>
    <row r="18" spans="1:9" ht="15.75" thickBot="1" x14ac:dyDescent="0.3"/>
    <row r="19" spans="1:9" x14ac:dyDescent="0.25">
      <c r="A19" s="9" t="s">
        <v>37</v>
      </c>
      <c r="B19" s="10"/>
      <c r="C19" s="11"/>
      <c r="D19" s="10"/>
      <c r="E19" s="10"/>
      <c r="F19" s="12"/>
    </row>
    <row r="20" spans="1:9" x14ac:dyDescent="0.25">
      <c r="A20" s="13">
        <v>103</v>
      </c>
      <c r="B20" s="14"/>
      <c r="C20" s="14"/>
      <c r="D20" s="14">
        <v>26.15</v>
      </c>
      <c r="E20" s="14"/>
      <c r="F20" s="15"/>
      <c r="I20">
        <v>4.05</v>
      </c>
    </row>
    <row r="21" spans="1:9" x14ac:dyDescent="0.25">
      <c r="A21" s="13">
        <v>102.01</v>
      </c>
      <c r="B21" s="14"/>
      <c r="C21" s="14"/>
      <c r="D21" s="14">
        <v>17.3</v>
      </c>
      <c r="E21" s="14"/>
      <c r="F21" s="15"/>
      <c r="I21">
        <v>14.45</v>
      </c>
    </row>
    <row r="22" spans="1:9" x14ac:dyDescent="0.25">
      <c r="A22" s="13">
        <v>93.82</v>
      </c>
      <c r="B22" s="14"/>
      <c r="C22" s="14"/>
      <c r="D22" s="14">
        <v>93.01</v>
      </c>
      <c r="E22" s="14"/>
      <c r="F22" s="15"/>
      <c r="I22">
        <v>1.63</v>
      </c>
    </row>
    <row r="23" spans="1:9" x14ac:dyDescent="0.25">
      <c r="A23" s="13">
        <v>94.32</v>
      </c>
      <c r="B23" s="14"/>
      <c r="C23" s="14"/>
      <c r="D23" s="14"/>
      <c r="E23" s="14"/>
      <c r="F23" s="15"/>
      <c r="I23">
        <v>6.78</v>
      </c>
    </row>
    <row r="24" spans="1:9" x14ac:dyDescent="0.25">
      <c r="A24" s="13">
        <v>88.83</v>
      </c>
      <c r="B24" s="14"/>
      <c r="C24" s="14"/>
      <c r="D24" s="14"/>
      <c r="E24" s="14"/>
      <c r="F24" s="15"/>
      <c r="I24">
        <v>6.1</v>
      </c>
    </row>
    <row r="25" spans="1:9" x14ac:dyDescent="0.25">
      <c r="A25" s="13">
        <v>10</v>
      </c>
      <c r="B25" s="14"/>
      <c r="C25" s="14"/>
      <c r="D25" s="14"/>
      <c r="E25" s="14"/>
      <c r="F25" s="15"/>
      <c r="I25">
        <v>3.6</v>
      </c>
    </row>
    <row r="26" spans="1:9" ht="15.75" thickBot="1" x14ac:dyDescent="0.3">
      <c r="A26" s="16">
        <f>SUM(A20:A25)</f>
        <v>491.97999999999996</v>
      </c>
      <c r="B26" s="17"/>
      <c r="C26" s="17"/>
      <c r="D26" s="17">
        <f>SUM(D20:D25)</f>
        <v>136.46</v>
      </c>
      <c r="E26" s="18">
        <f>SUM(A26:D26)</f>
        <v>628.43999999999994</v>
      </c>
      <c r="F26" s="19" t="s">
        <v>39</v>
      </c>
      <c r="I26">
        <v>14.45</v>
      </c>
    </row>
    <row r="27" spans="1:9" x14ac:dyDescent="0.25">
      <c r="A27">
        <v>55</v>
      </c>
      <c r="C27"/>
      <c r="D27">
        <v>60.63</v>
      </c>
      <c r="E27" s="8">
        <f>SUM(A27:D27)</f>
        <v>115.63</v>
      </c>
      <c r="F27" t="s">
        <v>38</v>
      </c>
      <c r="I27">
        <v>21.65</v>
      </c>
    </row>
    <row r="28" spans="1:9" x14ac:dyDescent="0.25">
      <c r="C28"/>
      <c r="E28" s="8">
        <v>30</v>
      </c>
      <c r="F28" t="s">
        <v>40</v>
      </c>
    </row>
    <row r="29" spans="1:9" x14ac:dyDescent="0.25">
      <c r="C29"/>
      <c r="E29">
        <f>SUM(E26:E28)</f>
        <v>774.06999999999994</v>
      </c>
      <c r="I29">
        <v>20.3</v>
      </c>
    </row>
    <row r="30" spans="1:9" x14ac:dyDescent="0.25">
      <c r="C30"/>
      <c r="E30" s="1">
        <f>H15+H14</f>
        <v>391</v>
      </c>
      <c r="F30" t="s">
        <v>41</v>
      </c>
      <c r="I30" s="7">
        <f>SUM(I20:I29)</f>
        <v>93.01</v>
      </c>
    </row>
    <row r="31" spans="1:9" x14ac:dyDescent="0.25">
      <c r="E31" s="26">
        <f>E29-E30</f>
        <v>383.06999999999994</v>
      </c>
      <c r="F31" t="s">
        <v>36</v>
      </c>
    </row>
    <row r="33" spans="1:6" ht="15.75" thickBot="1" x14ac:dyDescent="0.3"/>
    <row r="34" spans="1:6" x14ac:dyDescent="0.25">
      <c r="A34" s="9" t="s">
        <v>5</v>
      </c>
      <c r="B34" s="10"/>
      <c r="C34" s="20"/>
      <c r="E34" s="27">
        <v>77</v>
      </c>
      <c r="F34" t="s">
        <v>43</v>
      </c>
    </row>
    <row r="35" spans="1:6" x14ac:dyDescent="0.25">
      <c r="A35" s="13">
        <v>586.22</v>
      </c>
      <c r="B35" s="14" t="s">
        <v>32</v>
      </c>
      <c r="C35" s="21"/>
      <c r="E35" s="27">
        <v>362.41</v>
      </c>
      <c r="F35" t="s">
        <v>44</v>
      </c>
    </row>
    <row r="36" spans="1:6" ht="15.75" thickBot="1" x14ac:dyDescent="0.3">
      <c r="A36" s="13">
        <f>E27</f>
        <v>115.63</v>
      </c>
      <c r="B36" s="14" t="s">
        <v>33</v>
      </c>
      <c r="C36" s="21"/>
    </row>
    <row r="37" spans="1:6" ht="17.25" thickTop="1" thickBot="1" x14ac:dyDescent="0.3">
      <c r="A37" s="22">
        <f>A35+A36</f>
        <v>701.85</v>
      </c>
      <c r="B37" s="14"/>
      <c r="C37" s="21"/>
      <c r="E37" s="28">
        <f>E31+E34+H10+E35</f>
        <v>1522.48</v>
      </c>
      <c r="F37" t="s">
        <v>42</v>
      </c>
    </row>
    <row r="38" spans="1:6" ht="15.75" thickTop="1" x14ac:dyDescent="0.25">
      <c r="A38" s="13">
        <v>-245.39</v>
      </c>
      <c r="B38" s="14" t="s">
        <v>34</v>
      </c>
      <c r="C38" s="21"/>
    </row>
    <row r="39" spans="1:6" ht="15.75" thickBot="1" x14ac:dyDescent="0.3">
      <c r="A39" s="23">
        <f>A37+A38</f>
        <v>456.46000000000004</v>
      </c>
      <c r="B39" s="24"/>
      <c r="C39" s="25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de Málaga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Romero Gómez</dc:creator>
  <cp:lastModifiedBy>Luis Felipe Romero Gómez</cp:lastModifiedBy>
  <dcterms:created xsi:type="dcterms:W3CDTF">2018-02-16T08:55:47Z</dcterms:created>
  <dcterms:modified xsi:type="dcterms:W3CDTF">2018-04-04T11:27:13Z</dcterms:modified>
</cp:coreProperties>
</file>