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W:\privado\docs\viajes\venecia\"/>
    </mc:Choice>
  </mc:AlternateContent>
  <xr:revisionPtr revIDLastSave="0" documentId="10_ncr:100000_{8E9F0AB8-34F7-4A96-8B11-1752A4631F2A}" xr6:coauthVersionLast="31" xr6:coauthVersionMax="31" xr10:uidLastSave="{00000000-0000-0000-0000-000000000000}"/>
  <bookViews>
    <workbookView xWindow="0" yWindow="0" windowWidth="25170" windowHeight="12420" xr2:uid="{00000000-000D-0000-FFFF-FFFF00000000}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1" l="1"/>
  <c r="P21" i="1" l="1"/>
  <c r="P20" i="1"/>
  <c r="P32" i="1" l="1"/>
  <c r="P28" i="1"/>
  <c r="P31" i="1"/>
  <c r="P29" i="1"/>
  <c r="P27" i="1"/>
  <c r="P23" i="1"/>
  <c r="P22" i="1"/>
  <c r="N14" i="1" l="1"/>
  <c r="N13" i="1"/>
  <c r="N12" i="1"/>
  <c r="N11" i="1"/>
  <c r="N10" i="1"/>
  <c r="N9" i="1"/>
  <c r="N8" i="1"/>
  <c r="N7" i="1"/>
  <c r="N6" i="1"/>
  <c r="N5" i="1"/>
  <c r="N4" i="1"/>
  <c r="N3" i="1"/>
  <c r="N2" i="1"/>
  <c r="D28" i="1" l="1"/>
  <c r="D31" i="1" s="1"/>
  <c r="D27" i="1"/>
  <c r="D32" i="1" s="1"/>
  <c r="D30" i="1" l="1"/>
  <c r="B10" i="1" l="1"/>
  <c r="H5" i="1"/>
  <c r="H4" i="1"/>
  <c r="H13" i="1"/>
  <c r="H12" i="1"/>
  <c r="J9" i="1"/>
  <c r="J8" i="1"/>
  <c r="J7" i="1"/>
  <c r="H11" i="1"/>
  <c r="H10" i="1"/>
  <c r="H9" i="1"/>
  <c r="H8" i="1"/>
  <c r="J5" i="1"/>
  <c r="J4" i="1"/>
  <c r="J3" i="1"/>
  <c r="H2" i="1"/>
  <c r="H6" i="1"/>
  <c r="H14" i="1"/>
  <c r="H7" i="1"/>
  <c r="H3" i="1"/>
  <c r="G10" i="1"/>
  <c r="G9" i="1"/>
  <c r="G8" i="1"/>
  <c r="G6" i="1"/>
  <c r="G5" i="1"/>
  <c r="G4" i="1"/>
  <c r="G2" i="1"/>
  <c r="G3" i="1"/>
  <c r="G14" i="1"/>
  <c r="G13" i="1"/>
  <c r="G12" i="1"/>
  <c r="G11" i="1"/>
  <c r="G7" i="1"/>
  <c r="B14" i="1" l="1"/>
  <c r="A18" i="1"/>
</calcChain>
</file>

<file path=xl/sharedStrings.xml><?xml version="1.0" encoding="utf-8"?>
<sst xmlns="http://schemas.openxmlformats.org/spreadsheetml/2006/main" count="101" uniqueCount="85">
  <si>
    <t>Paula</t>
  </si>
  <si>
    <t>Esther</t>
  </si>
  <si>
    <t>Ipe</t>
  </si>
  <si>
    <t>Jesús</t>
  </si>
  <si>
    <t>Montse</t>
  </si>
  <si>
    <t>Plex</t>
  </si>
  <si>
    <t>Satur</t>
  </si>
  <si>
    <t>Juan</t>
  </si>
  <si>
    <t>Toñi</t>
  </si>
  <si>
    <t>Conchita</t>
  </si>
  <si>
    <t>Ana</t>
  </si>
  <si>
    <t>Sacri</t>
  </si>
  <si>
    <t>Nuria</t>
  </si>
  <si>
    <t>Ida</t>
  </si>
  <si>
    <t>ipe</t>
  </si>
  <si>
    <t>ppaula</t>
  </si>
  <si>
    <t>I5MJNR</t>
  </si>
  <si>
    <t>jmendez</t>
  </si>
  <si>
    <t>WBWRFP</t>
  </si>
  <si>
    <t>Vuelta</t>
  </si>
  <si>
    <t>S5M94R</t>
  </si>
  <si>
    <t>Iberia1530</t>
  </si>
  <si>
    <t>Ryanair1015</t>
  </si>
  <si>
    <t>Alitalia1800</t>
  </si>
  <si>
    <t>KWBBNG</t>
  </si>
  <si>
    <t>KVBIAO</t>
  </si>
  <si>
    <t>Pagador</t>
  </si>
  <si>
    <t>Localiz</t>
  </si>
  <si>
    <t>KUE6XX</t>
  </si>
  <si>
    <t>Iberia1155</t>
  </si>
  <si>
    <t>Tren</t>
  </si>
  <si>
    <t>Patxi</t>
  </si>
  <si>
    <t>Celia</t>
  </si>
  <si>
    <t>Ricardo</t>
  </si>
  <si>
    <t>Virginia</t>
  </si>
  <si>
    <t>Agu</t>
  </si>
  <si>
    <t>Silvia</t>
  </si>
  <si>
    <t>Faltan por colocar 3 parejas, 3 hombres y 5 mujeres</t>
  </si>
  <si>
    <t>Precio por habitación en piso A</t>
  </si>
  <si>
    <t>Toñi+Juan</t>
  </si>
  <si>
    <t>Precio por habitación en piso B</t>
  </si>
  <si>
    <t>AnaPatxi, EstherIpe</t>
  </si>
  <si>
    <t>Precio por persona en habitación triple piso A</t>
  </si>
  <si>
    <t>Ppaula,Jesus, Martín</t>
  </si>
  <si>
    <t>Precio por persona en habitación triple piso B</t>
  </si>
  <si>
    <t>Celia, Sacri, Nuria</t>
  </si>
  <si>
    <t>Precio por persona en habitación doble piso A</t>
  </si>
  <si>
    <t>Conchita,Montse</t>
  </si>
  <si>
    <t>Toñi y Juan</t>
  </si>
  <si>
    <t>Ana y Patxi</t>
  </si>
  <si>
    <t>Ipe y Esther</t>
  </si>
  <si>
    <t>Piso Venecia</t>
  </si>
  <si>
    <t>Jesus</t>
  </si>
  <si>
    <t>Ppaula</t>
  </si>
  <si>
    <t>Visera</t>
  </si>
  <si>
    <t>Martín</t>
  </si>
  <si>
    <t>Eduardo</t>
  </si>
  <si>
    <t>PPareja</t>
  </si>
  <si>
    <t>Lola CT</t>
  </si>
  <si>
    <t>Polo</t>
  </si>
  <si>
    <t>Visera y Polo</t>
  </si>
  <si>
    <t>Kiko</t>
  </si>
  <si>
    <t>Harry</t>
  </si>
  <si>
    <t>LilyCris</t>
  </si>
  <si>
    <t>Piso Venecia, 2 polos 1 visera -3,52VueloVenecia</t>
  </si>
  <si>
    <t>Piso Venecia-7,04VueloVenecia</t>
  </si>
  <si>
    <t>Piso Venecia (56) 2 polos 1 gorra-3,52VueloVenecia</t>
  </si>
  <si>
    <t>Piso Venecia (80) 1 polo-3,52VueloVenecia</t>
  </si>
  <si>
    <t>Piso Venecia (80) 1 gorra-3,52VueloVenecia</t>
  </si>
  <si>
    <t>Piso Venecia (120) Visera, polo-3,52VueloVenecia</t>
  </si>
  <si>
    <t>Plex y Satur</t>
  </si>
  <si>
    <t>Dani, Agu</t>
  </si>
  <si>
    <t>Polo+JamonQueso</t>
  </si>
  <si>
    <t>Piso Venecia + 10Sete-3,52VueloVenecia</t>
  </si>
  <si>
    <t>18 Sète-7,04 VueloVenecia</t>
  </si>
  <si>
    <t>Piso Venecia + 20 Sète, -7,04VueloVenecia -456,46cocheygasoilSete</t>
  </si>
  <si>
    <t>Peajes Sete</t>
  </si>
  <si>
    <t>Lo que ha puesto de peaje y gasolina menos 100 devolución coche</t>
  </si>
  <si>
    <t>Inscripción Vogalonga</t>
  </si>
  <si>
    <t>Elena, Barry</t>
  </si>
  <si>
    <t>Rosa</t>
  </si>
  <si>
    <t>EQQF9C</t>
  </si>
  <si>
    <t>Ppareja</t>
  </si>
  <si>
    <t>NFZLO7</t>
  </si>
  <si>
    <t>Localiz 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</si>
</sst>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1"/>
    <xf numFmtId="14" fontId="0" fillId="0" borderId="0" xfId="0" applyNumberFormat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selection activeCell="D3" sqref="D3"/>
    </sheetView>
  </sheetViews>
  <sheetFormatPr baseColWidth="10" defaultRowHeight="15" x14ac:dyDescent="0.25"/>
  <cols>
    <col min="15" max="15" width="14.85546875" customWidth="1"/>
  </cols>
  <sheetData>
    <row r="1" spans="1:15" x14ac:dyDescent="0.25">
      <c r="C1" t="s">
        <v>26</v>
      </c>
      <c r="D1" t="s">
        <v>27</v>
      </c>
      <c r="G1" t="s">
        <v>84</v>
      </c>
      <c r="H1" t="s">
        <v>19</v>
      </c>
    </row>
    <row r="2" spans="1:15" x14ac:dyDescent="0.25">
      <c r="A2" t="s">
        <v>13</v>
      </c>
      <c r="F2" t="s">
        <v>12</v>
      </c>
      <c r="G2" t="str">
        <f>D4</f>
        <v>S5M94R</v>
      </c>
      <c r="H2" t="str">
        <f>D8</f>
        <v>KVBIAO</v>
      </c>
      <c r="I2" s="4">
        <v>44893</v>
      </c>
      <c r="N2" s="3" t="str">
        <f>F2</f>
        <v>Nuria</v>
      </c>
      <c r="O2">
        <v>150</v>
      </c>
    </row>
    <row r="3" spans="1:15" x14ac:dyDescent="0.25">
      <c r="A3" t="s">
        <v>22</v>
      </c>
      <c r="B3">
        <v>381.28</v>
      </c>
      <c r="C3" t="s">
        <v>14</v>
      </c>
      <c r="D3" t="s">
        <v>16</v>
      </c>
      <c r="F3" t="s">
        <v>0</v>
      </c>
      <c r="G3" t="str">
        <f>D4</f>
        <v>S5M94R</v>
      </c>
      <c r="H3" t="str">
        <f>D7</f>
        <v>KWBBNG</v>
      </c>
      <c r="I3" s="4">
        <v>46396</v>
      </c>
      <c r="J3">
        <f>B3/7</f>
        <v>54.468571428571423</v>
      </c>
      <c r="N3" s="3" t="str">
        <f t="shared" ref="N3:N14" si="0">F3</f>
        <v>Paula</v>
      </c>
      <c r="O3">
        <v>150</v>
      </c>
    </row>
    <row r="4" spans="1:15" x14ac:dyDescent="0.25">
      <c r="A4" t="s">
        <v>22</v>
      </c>
      <c r="B4">
        <v>89.94</v>
      </c>
      <c r="C4" t="s">
        <v>15</v>
      </c>
      <c r="D4" t="s">
        <v>20</v>
      </c>
      <c r="F4" s="1" t="s">
        <v>1</v>
      </c>
      <c r="G4" t="str">
        <f>D3</f>
        <v>I5MJNR</v>
      </c>
      <c r="H4" t="str">
        <f>D9</f>
        <v>KUE6XX</v>
      </c>
      <c r="I4" s="4">
        <v>44902</v>
      </c>
      <c r="J4">
        <f>B4/2</f>
        <v>44.97</v>
      </c>
      <c r="N4" s="3" t="str">
        <f t="shared" si="0"/>
        <v>Esther</v>
      </c>
      <c r="O4">
        <v>150</v>
      </c>
    </row>
    <row r="5" spans="1:15" x14ac:dyDescent="0.25">
      <c r="A5" t="s">
        <v>23</v>
      </c>
      <c r="B5">
        <v>330.44</v>
      </c>
      <c r="C5" t="s">
        <v>17</v>
      </c>
      <c r="D5" t="s">
        <v>18</v>
      </c>
      <c r="F5" s="1" t="s">
        <v>2</v>
      </c>
      <c r="G5" t="str">
        <f>D3</f>
        <v>I5MJNR</v>
      </c>
      <c r="H5" t="str">
        <f>D9</f>
        <v>KUE6XX</v>
      </c>
      <c r="I5" s="4">
        <v>46224</v>
      </c>
      <c r="J5">
        <f>B5/4</f>
        <v>82.61</v>
      </c>
      <c r="N5" s="3" t="str">
        <f t="shared" si="0"/>
        <v>Ipe</v>
      </c>
      <c r="O5">
        <v>150</v>
      </c>
    </row>
    <row r="6" spans="1:15" x14ac:dyDescent="0.25">
      <c r="A6" t="s">
        <v>19</v>
      </c>
      <c r="F6" t="s">
        <v>3</v>
      </c>
      <c r="G6" t="str">
        <f>D3</f>
        <v>I5MJNR</v>
      </c>
      <c r="H6" t="str">
        <f>D7</f>
        <v>KWBBNG</v>
      </c>
      <c r="I6" s="4">
        <v>46611</v>
      </c>
      <c r="N6" s="3" t="str">
        <f t="shared" si="0"/>
        <v>Jesús</v>
      </c>
      <c r="O6">
        <v>150</v>
      </c>
    </row>
    <row r="7" spans="1:15" x14ac:dyDescent="0.25">
      <c r="A7" t="s">
        <v>21</v>
      </c>
      <c r="B7">
        <v>378.28</v>
      </c>
      <c r="C7" t="s">
        <v>10</v>
      </c>
      <c r="D7" t="s">
        <v>24</v>
      </c>
      <c r="F7" t="s">
        <v>4</v>
      </c>
      <c r="G7" t="str">
        <f>D5</f>
        <v>WBWRFP</v>
      </c>
      <c r="H7" t="str">
        <f>D7</f>
        <v>KWBBNG</v>
      </c>
      <c r="J7">
        <f>B7/4</f>
        <v>94.57</v>
      </c>
      <c r="N7" s="3" t="str">
        <f t="shared" si="0"/>
        <v>Montse</v>
      </c>
      <c r="O7">
        <v>150</v>
      </c>
    </row>
    <row r="8" spans="1:15" x14ac:dyDescent="0.25">
      <c r="A8" t="s">
        <v>21</v>
      </c>
      <c r="B8">
        <v>352.85</v>
      </c>
      <c r="C8" t="s">
        <v>31</v>
      </c>
      <c r="D8" t="s">
        <v>25</v>
      </c>
      <c r="F8" s="2" t="s">
        <v>5</v>
      </c>
      <c r="G8" t="str">
        <f>D3</f>
        <v>I5MJNR</v>
      </c>
      <c r="H8" t="str">
        <f>D8</f>
        <v>KVBIAO</v>
      </c>
      <c r="I8" s="4">
        <v>46420</v>
      </c>
      <c r="J8">
        <f>B8/5</f>
        <v>70.570000000000007</v>
      </c>
      <c r="N8" t="str">
        <f t="shared" si="0"/>
        <v>Plex</v>
      </c>
      <c r="O8">
        <v>150</v>
      </c>
    </row>
    <row r="9" spans="1:15" x14ac:dyDescent="0.25">
      <c r="A9" t="s">
        <v>29</v>
      </c>
      <c r="B9">
        <v>282.27999999999997</v>
      </c>
      <c r="C9" t="s">
        <v>14</v>
      </c>
      <c r="D9" t="s">
        <v>28</v>
      </c>
      <c r="F9" s="2" t="s">
        <v>6</v>
      </c>
      <c r="G9" t="str">
        <f>D3</f>
        <v>I5MJNR</v>
      </c>
      <c r="H9" t="str">
        <f>D8</f>
        <v>KVBIAO</v>
      </c>
      <c r="I9" s="4">
        <v>44761</v>
      </c>
      <c r="J9">
        <f>B9/4</f>
        <v>70.569999999999993</v>
      </c>
      <c r="N9" t="str">
        <f t="shared" si="0"/>
        <v>Satur</v>
      </c>
      <c r="O9">
        <v>150</v>
      </c>
    </row>
    <row r="10" spans="1:15" x14ac:dyDescent="0.25">
      <c r="A10" t="s">
        <v>30</v>
      </c>
      <c r="B10">
        <f>39.6+49.5</f>
        <v>89.1</v>
      </c>
      <c r="F10" s="1" t="s">
        <v>7</v>
      </c>
      <c r="G10" t="str">
        <f>D5</f>
        <v>WBWRFP</v>
      </c>
      <c r="H10" t="str">
        <f>D8</f>
        <v>KVBIAO</v>
      </c>
      <c r="I10" s="4">
        <v>44779</v>
      </c>
      <c r="N10" s="3" t="str">
        <f t="shared" si="0"/>
        <v>Juan</v>
      </c>
      <c r="O10">
        <v>150</v>
      </c>
    </row>
    <row r="11" spans="1:15" x14ac:dyDescent="0.25">
      <c r="F11" s="1" t="s">
        <v>8</v>
      </c>
      <c r="G11" t="str">
        <f>D5</f>
        <v>WBWRFP</v>
      </c>
      <c r="H11" t="str">
        <f>D8</f>
        <v>KVBIAO</v>
      </c>
      <c r="I11" s="4">
        <v>44619</v>
      </c>
      <c r="N11" s="3" t="str">
        <f t="shared" si="0"/>
        <v>Toñi</v>
      </c>
      <c r="O11">
        <v>150</v>
      </c>
    </row>
    <row r="12" spans="1:15" x14ac:dyDescent="0.25">
      <c r="F12" t="s">
        <v>9</v>
      </c>
      <c r="G12" t="str">
        <f>D3</f>
        <v>I5MJNR</v>
      </c>
      <c r="H12" t="str">
        <f>D9</f>
        <v>KUE6XX</v>
      </c>
      <c r="I12" s="4">
        <v>43450</v>
      </c>
      <c r="N12" s="3" t="str">
        <f t="shared" si="0"/>
        <v>Conchita</v>
      </c>
      <c r="O12">
        <v>150</v>
      </c>
    </row>
    <row r="13" spans="1:15" x14ac:dyDescent="0.25">
      <c r="F13" s="1" t="s">
        <v>10</v>
      </c>
      <c r="G13" t="str">
        <f>D3</f>
        <v>I5MJNR</v>
      </c>
      <c r="H13" t="str">
        <f>D9</f>
        <v>KUE6XX</v>
      </c>
      <c r="I13" s="4">
        <v>44053</v>
      </c>
      <c r="N13" s="3" t="str">
        <f t="shared" si="0"/>
        <v>Ana</v>
      </c>
      <c r="O13">
        <v>150</v>
      </c>
    </row>
    <row r="14" spans="1:15" x14ac:dyDescent="0.25">
      <c r="B14">
        <f>SUM(B3:B10)/13</f>
        <v>146.47461538461536</v>
      </c>
      <c r="F14" t="s">
        <v>11</v>
      </c>
      <c r="G14" t="str">
        <f>D5</f>
        <v>WBWRFP</v>
      </c>
      <c r="H14" t="str">
        <f>D7</f>
        <v>KWBBNG</v>
      </c>
      <c r="N14" t="str">
        <f t="shared" si="0"/>
        <v>Sacri</v>
      </c>
      <c r="O14">
        <v>150</v>
      </c>
    </row>
    <row r="15" spans="1:15" x14ac:dyDescent="0.25">
      <c r="F15" t="s">
        <v>32</v>
      </c>
      <c r="G15" t="s">
        <v>81</v>
      </c>
      <c r="H15" t="s">
        <v>83</v>
      </c>
      <c r="I15" s="4">
        <v>44133</v>
      </c>
    </row>
    <row r="16" spans="1:15" x14ac:dyDescent="0.25">
      <c r="F16" s="2" t="s">
        <v>33</v>
      </c>
    </row>
    <row r="17" spans="1:17" x14ac:dyDescent="0.25">
      <c r="F17" s="2" t="s">
        <v>34</v>
      </c>
    </row>
    <row r="18" spans="1:17" x14ac:dyDescent="0.25">
      <c r="A18">
        <f>B9+B10+B3</f>
        <v>752.66</v>
      </c>
      <c r="F18" s="2" t="s">
        <v>35</v>
      </c>
    </row>
    <row r="19" spans="1:17" x14ac:dyDescent="0.25">
      <c r="F19" s="2" t="s">
        <v>36</v>
      </c>
    </row>
    <row r="20" spans="1:17" x14ac:dyDescent="0.25">
      <c r="F20" t="s">
        <v>82</v>
      </c>
      <c r="N20" t="s">
        <v>70</v>
      </c>
      <c r="P20" s="3">
        <f>18-7.04</f>
        <v>10.96</v>
      </c>
      <c r="Q20" t="s">
        <v>74</v>
      </c>
    </row>
    <row r="21" spans="1:17" x14ac:dyDescent="0.25">
      <c r="F21" s="1" t="s">
        <v>31</v>
      </c>
      <c r="N21" t="s">
        <v>48</v>
      </c>
      <c r="P21" s="3">
        <f>239.1-7.04+20-456.46</f>
        <v>-204.39999999999998</v>
      </c>
      <c r="Q21" t="s">
        <v>75</v>
      </c>
    </row>
    <row r="22" spans="1:17" x14ac:dyDescent="0.25">
      <c r="N22" t="s">
        <v>49</v>
      </c>
      <c r="P22" s="3">
        <f>168.54+25-3.52</f>
        <v>190.01999999999998</v>
      </c>
      <c r="Q22" t="s">
        <v>64</v>
      </c>
    </row>
    <row r="23" spans="1:17" x14ac:dyDescent="0.25">
      <c r="F23" t="s">
        <v>37</v>
      </c>
      <c r="N23" t="s">
        <v>50</v>
      </c>
      <c r="P23" s="3">
        <f>168.54-7.04</f>
        <v>161.5</v>
      </c>
      <c r="Q23" t="s">
        <v>65</v>
      </c>
    </row>
    <row r="24" spans="1:17" x14ac:dyDescent="0.25">
      <c r="N24" t="s">
        <v>63</v>
      </c>
      <c r="P24" s="3">
        <v>-528.44000000000005</v>
      </c>
      <c r="Q24" t="s">
        <v>77</v>
      </c>
    </row>
    <row r="25" spans="1:17" x14ac:dyDescent="0.25">
      <c r="N25" t="s">
        <v>11</v>
      </c>
      <c r="P25" s="3">
        <v>62.66</v>
      </c>
      <c r="Q25" t="s">
        <v>73</v>
      </c>
    </row>
    <row r="26" spans="1:17" x14ac:dyDescent="0.25">
      <c r="N26" t="s">
        <v>32</v>
      </c>
      <c r="P26" s="3">
        <v>56.18</v>
      </c>
      <c r="Q26" t="s">
        <v>51</v>
      </c>
    </row>
    <row r="27" spans="1:17" x14ac:dyDescent="0.25">
      <c r="A27" t="s">
        <v>38</v>
      </c>
      <c r="D27">
        <f>717.3/3</f>
        <v>239.1</v>
      </c>
      <c r="E27" t="s">
        <v>39</v>
      </c>
      <c r="N27" t="s">
        <v>12</v>
      </c>
      <c r="P27" s="3">
        <f>D31+26-3.52</f>
        <v>78.660000000000011</v>
      </c>
      <c r="Q27" t="s">
        <v>66</v>
      </c>
    </row>
    <row r="28" spans="1:17" x14ac:dyDescent="0.25">
      <c r="A28" t="s">
        <v>40</v>
      </c>
      <c r="D28">
        <f>505.62/3</f>
        <v>168.54</v>
      </c>
      <c r="E28" t="s">
        <v>41</v>
      </c>
      <c r="N28" t="s">
        <v>52</v>
      </c>
      <c r="P28" s="3">
        <f>10+79.7-3.52</f>
        <v>86.18</v>
      </c>
      <c r="Q28" t="s">
        <v>67</v>
      </c>
    </row>
    <row r="29" spans="1:17" x14ac:dyDescent="0.25">
      <c r="N29" t="s">
        <v>53</v>
      </c>
      <c r="P29" s="3">
        <f>79.7+6-3.52</f>
        <v>82.18</v>
      </c>
      <c r="Q29" t="s">
        <v>68</v>
      </c>
    </row>
    <row r="30" spans="1:17" x14ac:dyDescent="0.25">
      <c r="A30" t="s">
        <v>42</v>
      </c>
      <c r="D30">
        <f>D27/3</f>
        <v>79.7</v>
      </c>
      <c r="E30" t="s">
        <v>43</v>
      </c>
      <c r="N30" t="s">
        <v>57</v>
      </c>
      <c r="P30" s="3">
        <v>79.7</v>
      </c>
      <c r="Q30" t="s">
        <v>51</v>
      </c>
    </row>
    <row r="31" spans="1:17" x14ac:dyDescent="0.25">
      <c r="A31" t="s">
        <v>44</v>
      </c>
      <c r="D31">
        <f>D28/3</f>
        <v>56.18</v>
      </c>
      <c r="E31" t="s">
        <v>45</v>
      </c>
      <c r="N31" t="s">
        <v>9</v>
      </c>
      <c r="P31" s="3">
        <f>119.55+15-3.52</f>
        <v>131.03</v>
      </c>
      <c r="Q31" t="s">
        <v>69</v>
      </c>
    </row>
    <row r="32" spans="1:17" x14ac:dyDescent="0.25">
      <c r="A32" t="s">
        <v>46</v>
      </c>
      <c r="D32">
        <f>D27/2</f>
        <v>119.55</v>
      </c>
      <c r="E32" t="s">
        <v>47</v>
      </c>
      <c r="N32" t="s">
        <v>4</v>
      </c>
      <c r="P32" s="3">
        <f>119.55+15-3.52</f>
        <v>131.03</v>
      </c>
      <c r="Q32" t="s">
        <v>69</v>
      </c>
    </row>
    <row r="33" spans="14:17" x14ac:dyDescent="0.25">
      <c r="N33" t="s">
        <v>33</v>
      </c>
      <c r="P33" s="3">
        <v>10</v>
      </c>
      <c r="Q33" t="s">
        <v>59</v>
      </c>
    </row>
    <row r="34" spans="14:17" x14ac:dyDescent="0.25">
      <c r="N34" t="s">
        <v>55</v>
      </c>
      <c r="P34">
        <v>15</v>
      </c>
      <c r="Q34" t="s">
        <v>60</v>
      </c>
    </row>
    <row r="35" spans="14:17" x14ac:dyDescent="0.25">
      <c r="N35" t="s">
        <v>56</v>
      </c>
      <c r="P35" s="3">
        <v>5</v>
      </c>
      <c r="Q35" t="s">
        <v>54</v>
      </c>
    </row>
    <row r="36" spans="14:17" x14ac:dyDescent="0.25">
      <c r="N36" t="s">
        <v>58</v>
      </c>
      <c r="P36" s="3">
        <v>10</v>
      </c>
      <c r="Q36" t="s">
        <v>59</v>
      </c>
    </row>
    <row r="37" spans="14:17" x14ac:dyDescent="0.25">
      <c r="N37" t="s">
        <v>61</v>
      </c>
      <c r="P37" s="3">
        <v>20</v>
      </c>
      <c r="Q37" t="s">
        <v>72</v>
      </c>
    </row>
    <row r="38" spans="14:17" x14ac:dyDescent="0.25">
      <c r="N38" t="s">
        <v>62</v>
      </c>
      <c r="P38" s="3">
        <v>-30</v>
      </c>
      <c r="Q38" t="s">
        <v>76</v>
      </c>
    </row>
    <row r="39" spans="14:17" x14ac:dyDescent="0.25">
      <c r="N39" t="s">
        <v>71</v>
      </c>
      <c r="P39">
        <v>0</v>
      </c>
    </row>
    <row r="40" spans="14:17" x14ac:dyDescent="0.25">
      <c r="N40" t="s">
        <v>79</v>
      </c>
      <c r="P40" s="3">
        <v>20</v>
      </c>
    </row>
    <row r="41" spans="14:17" x14ac:dyDescent="0.25">
      <c r="N41" t="s">
        <v>80</v>
      </c>
      <c r="P41">
        <v>10</v>
      </c>
    </row>
    <row r="42" spans="14:17" x14ac:dyDescent="0.25">
      <c r="P42">
        <f>SUM(P20:P41)</f>
        <v>397.26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A2" sqref="A2"/>
    </sheetView>
  </sheetViews>
  <sheetFormatPr baseColWidth="10" defaultRowHeight="15" x14ac:dyDescent="0.25"/>
  <sheetData>
    <row r="1" spans="1:2" x14ac:dyDescent="0.25">
      <c r="A1" t="s">
        <v>78</v>
      </c>
    </row>
    <row r="2" spans="1:2" x14ac:dyDescent="0.25">
      <c r="A2" t="s">
        <v>12</v>
      </c>
      <c r="B2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Universidad de Málaga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Romero Gómez</dc:creator>
  <cp:lastModifiedBy>ipe</cp:lastModifiedBy>
  <dcterms:created xsi:type="dcterms:W3CDTF">2018-02-16T07:29:38Z</dcterms:created>
  <dcterms:modified xsi:type="dcterms:W3CDTF">2018-05-14T11:51:30Z</dcterms:modified>
</cp:coreProperties>
</file>