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rivado\docs\viajes\venecia\gastos\"/>
    </mc:Choice>
  </mc:AlternateContent>
  <bookViews>
    <workbookView xWindow="0" yWindow="0" windowWidth="21570" windowHeight="108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G28" i="1" l="1"/>
  <c r="G33" i="1"/>
  <c r="I33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F16" i="1"/>
  <c r="C17" i="1"/>
  <c r="C18" i="1"/>
  <c r="C19" i="1"/>
  <c r="C20" i="1"/>
  <c r="C21" i="1"/>
  <c r="C22" i="1"/>
  <c r="C23" i="1"/>
  <c r="C24" i="1"/>
  <c r="I9" i="1"/>
  <c r="I10" i="1" s="1"/>
  <c r="M4" i="1"/>
  <c r="G29" i="1"/>
  <c r="G30" i="1"/>
  <c r="G31" i="1"/>
  <c r="G32" i="1"/>
  <c r="D24" i="1" l="1"/>
  <c r="F24" i="1" s="1"/>
  <c r="D15" i="1"/>
  <c r="F15" i="1" s="1"/>
  <c r="D7" i="1"/>
  <c r="F7" i="1" s="1"/>
  <c r="D20" i="1"/>
  <c r="F20" i="1" s="1"/>
  <c r="D10" i="1"/>
  <c r="F10" i="1" s="1"/>
  <c r="D18" i="1"/>
  <c r="F18" i="1" s="1"/>
  <c r="D17" i="1"/>
  <c r="F17" i="1" s="1"/>
  <c r="D23" i="1"/>
  <c r="F23" i="1" s="1"/>
  <c r="D14" i="1"/>
  <c r="F14" i="1" s="1"/>
  <c r="D6" i="1"/>
  <c r="F6" i="1" s="1"/>
  <c r="D22" i="1"/>
  <c r="F22" i="1" s="1"/>
  <c r="D13" i="1"/>
  <c r="F13" i="1" s="1"/>
  <c r="D5" i="1"/>
  <c r="F5" i="1" s="1"/>
  <c r="D21" i="1"/>
  <c r="F21" i="1" s="1"/>
  <c r="D12" i="1"/>
  <c r="F12" i="1" s="1"/>
  <c r="D4" i="1"/>
  <c r="F4" i="1" s="1"/>
  <c r="D11" i="1"/>
  <c r="F11" i="1" s="1"/>
  <c r="D3" i="1"/>
  <c r="F3" i="1" s="1"/>
  <c r="D19" i="1"/>
  <c r="F19" i="1" s="1"/>
  <c r="D2" i="1"/>
  <c r="F2" i="1" s="1"/>
  <c r="D9" i="1"/>
  <c r="F9" i="1" s="1"/>
  <c r="D8" i="1"/>
  <c r="F8" i="1" s="1"/>
  <c r="J16" i="1" l="1"/>
  <c r="L16" i="1" s="1"/>
</calcChain>
</file>

<file path=xl/sharedStrings.xml><?xml version="1.0" encoding="utf-8"?>
<sst xmlns="http://schemas.openxmlformats.org/spreadsheetml/2006/main" count="59" uniqueCount="59">
  <si>
    <t>Gastos comunes comida</t>
  </si>
  <si>
    <t>Viaje</t>
  </si>
  <si>
    <t>Otros gastos grupales</t>
  </si>
  <si>
    <t>Saldo</t>
  </si>
  <si>
    <t>Gastos barca</t>
  </si>
  <si>
    <t>Gastos reales ida</t>
  </si>
  <si>
    <t>Ricardo</t>
  </si>
  <si>
    <t>Llevar barca hasta Venecia</t>
  </si>
  <si>
    <t>Gastos reales vuelta</t>
  </si>
  <si>
    <t>Virginia</t>
  </si>
  <si>
    <t>Tickets patxi</t>
  </si>
  <si>
    <t>Aportaagu+silvia+negri(club)+patxi coste de su desplazamiento</t>
  </si>
  <si>
    <t>Sacri</t>
  </si>
  <si>
    <t>Tickets Agu (ver cta separada)</t>
  </si>
  <si>
    <t>Sobrecoste atribuible barca</t>
  </si>
  <si>
    <t>Paula</t>
  </si>
  <si>
    <t>Sobri</t>
  </si>
  <si>
    <t>Conchita</t>
  </si>
  <si>
    <t>Suma tickets extra Silvia</t>
  </si>
  <si>
    <t>Ipe</t>
  </si>
  <si>
    <t>Total coste llevar la barca</t>
  </si>
  <si>
    <t>Esther</t>
  </si>
  <si>
    <t>Parte que paga el club</t>
  </si>
  <si>
    <t>Silvia</t>
  </si>
  <si>
    <t>Parte que pagamos los 23</t>
  </si>
  <si>
    <t>Agu</t>
  </si>
  <si>
    <t>Coste por persona</t>
  </si>
  <si>
    <t>Jesus</t>
  </si>
  <si>
    <t>Ana</t>
  </si>
  <si>
    <t>Patxi</t>
  </si>
  <si>
    <t>Ppareja</t>
  </si>
  <si>
    <t>Nuria</t>
  </si>
  <si>
    <t>Negri</t>
  </si>
  <si>
    <t>Saldo fiesta PLex</t>
  </si>
  <si>
    <t>Juan</t>
  </si>
  <si>
    <t>Toñi</t>
  </si>
  <si>
    <t>Plex</t>
  </si>
  <si>
    <t>Satur</t>
  </si>
  <si>
    <t>Celia</t>
  </si>
  <si>
    <t>Montse</t>
  </si>
  <si>
    <t>Elena</t>
  </si>
  <si>
    <t>Barry</t>
  </si>
  <si>
    <t>Gastos alimentos:</t>
  </si>
  <si>
    <t>AM</t>
  </si>
  <si>
    <t>Mediodía</t>
  </si>
  <si>
    <t>PM</t>
  </si>
  <si>
    <t>Cena</t>
  </si>
  <si>
    <t>Total</t>
  </si>
  <si>
    <t>Jueves</t>
  </si>
  <si>
    <t>Mercadona Málaga</t>
  </si>
  <si>
    <t>Viernes</t>
  </si>
  <si>
    <t>Parte para pagar a Ricardo</t>
  </si>
  <si>
    <t>Sábado</t>
  </si>
  <si>
    <t>Cena venecia</t>
  </si>
  <si>
    <t>Domingo</t>
  </si>
  <si>
    <t>Cena lido</t>
  </si>
  <si>
    <t>Lunes</t>
  </si>
  <si>
    <t>comidas por persona</t>
  </si>
  <si>
    <t>Incluye grua (120) remolque (50) parking (79) Exceso coste vehículo 183 o 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</si>
</sst>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4" xfId="0" applyFont="1" applyBorder="1"/>
    <xf numFmtId="0" fontId="2" fillId="0" borderId="4" xfId="0" applyFont="1" applyBorder="1"/>
    <xf numFmtId="0" fontId="0" fillId="2" borderId="4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1" fillId="0" borderId="0" xfId="0" applyFont="1"/>
    <xf numFmtId="0" fontId="1" fillId="0" borderId="6" xfId="0" applyFont="1" applyBorder="1"/>
    <xf numFmtId="164" fontId="0" fillId="0" borderId="6" xfId="0" applyNumberFormat="1" applyBorder="1"/>
    <xf numFmtId="164" fontId="0" fillId="3" borderId="0" xfId="0" applyNumberFormat="1" applyFill="1"/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1</xdr:row>
      <xdr:rowOff>152400</xdr:rowOff>
    </xdr:from>
    <xdr:to>
      <xdr:col>12</xdr:col>
      <xdr:colOff>9525</xdr:colOff>
      <xdr:row>3</xdr:row>
      <xdr:rowOff>76200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E9AE0A5-B24C-4184-872F-F05F6F466F60}"/>
            </a:ext>
          </a:extLst>
        </xdr:cNvPr>
        <xdr:cNvCxnSpPr>
          <a:cxnSpLocks/>
        </xdr:cNvCxnSpPr>
      </xdr:nvCxnSpPr>
      <xdr:spPr>
        <a:xfrm flipH="1">
          <a:off x="10467975" y="342900"/>
          <a:ext cx="552450" cy="304800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>
      <selection activeCell="A2" sqref="A2:A24"/>
    </sheetView>
  </sheetViews>
  <sheetFormatPr baseColWidth="10" defaultColWidth="11.42578125" defaultRowHeight="15" x14ac:dyDescent="0.25"/>
  <cols>
    <col min="2" max="2" width="20.28515625" customWidth="1"/>
    <col min="3" max="3" width="21.140625" customWidth="1"/>
    <col min="5" max="5" width="17" customWidth="1"/>
    <col min="9" max="9" width="14.7109375" customWidth="1"/>
    <col min="10" max="10" width="12" bestFit="1" customWidth="1"/>
  </cols>
  <sheetData>
    <row r="1" spans="1:18" x14ac:dyDescent="0.25">
      <c r="C1" t="s">
        <v>0</v>
      </c>
      <c r="D1" t="s">
        <v>1</v>
      </c>
      <c r="E1" t="s">
        <v>2</v>
      </c>
      <c r="F1" t="s">
        <v>3</v>
      </c>
      <c r="I1" s="2" t="s">
        <v>4</v>
      </c>
      <c r="J1" s="3"/>
      <c r="K1" s="4"/>
      <c r="M1" s="14">
        <v>1114.26</v>
      </c>
      <c r="N1" s="3" t="s">
        <v>5</v>
      </c>
      <c r="O1" s="3"/>
      <c r="P1" s="3"/>
      <c r="Q1" s="3"/>
      <c r="R1" s="4"/>
    </row>
    <row r="2" spans="1:18" x14ac:dyDescent="0.25">
      <c r="A2" t="s">
        <v>6</v>
      </c>
      <c r="B2" s="1">
        <v>170</v>
      </c>
      <c r="C2" s="1">
        <f>$I$33</f>
        <v>67.281199999999998</v>
      </c>
      <c r="D2" s="1">
        <f>$I$10</f>
        <v>141.84391304347827</v>
      </c>
      <c r="F2" s="1">
        <f t="shared" ref="F2:F24" si="0">B2-C2-D2</f>
        <v>-39.125113043478265</v>
      </c>
      <c r="I2" s="5">
        <v>1653</v>
      </c>
      <c r="J2" s="6" t="s">
        <v>7</v>
      </c>
      <c r="K2" s="7"/>
      <c r="M2" s="5">
        <v>1386.52</v>
      </c>
      <c r="N2" s="6" t="s">
        <v>8</v>
      </c>
      <c r="O2" s="6"/>
      <c r="P2" s="6"/>
      <c r="Q2" s="6"/>
      <c r="R2" s="7"/>
    </row>
    <row r="3" spans="1:18" x14ac:dyDescent="0.25">
      <c r="A3" t="s">
        <v>9</v>
      </c>
      <c r="B3" s="1">
        <v>170</v>
      </c>
      <c r="C3" s="1">
        <f t="shared" ref="C3:C24" si="1">$I$33</f>
        <v>67.281199999999998</v>
      </c>
      <c r="D3" s="1">
        <f t="shared" ref="D3:D24" si="2">$I$10</f>
        <v>141.84391304347827</v>
      </c>
      <c r="F3" s="1">
        <f t="shared" si="0"/>
        <v>-39.125113043478265</v>
      </c>
      <c r="I3" s="5">
        <v>60</v>
      </c>
      <c r="J3" s="6" t="s">
        <v>10</v>
      </c>
      <c r="K3" s="7"/>
      <c r="M3" s="5">
        <v>-1284</v>
      </c>
      <c r="N3" s="6" t="s">
        <v>11</v>
      </c>
      <c r="O3" s="6"/>
      <c r="P3" s="6"/>
      <c r="Q3" s="6"/>
      <c r="R3" s="7"/>
    </row>
    <row r="4" spans="1:18" x14ac:dyDescent="0.25">
      <c r="A4" t="s">
        <v>12</v>
      </c>
      <c r="B4" s="1">
        <v>170</v>
      </c>
      <c r="C4" s="1">
        <f t="shared" si="1"/>
        <v>67.281199999999998</v>
      </c>
      <c r="D4" s="1">
        <f t="shared" si="2"/>
        <v>141.84391304347827</v>
      </c>
      <c r="F4" s="1">
        <f t="shared" si="0"/>
        <v>-39.125113043478265</v>
      </c>
      <c r="I4" s="5">
        <v>1216.78</v>
      </c>
      <c r="J4" s="6" t="s">
        <v>13</v>
      </c>
      <c r="K4" s="7"/>
      <c r="M4" s="16">
        <f>M1+M2+M3</f>
        <v>1216.7799999999997</v>
      </c>
      <c r="N4" s="12" t="s">
        <v>14</v>
      </c>
      <c r="O4" s="12"/>
      <c r="P4" s="12"/>
      <c r="Q4" s="12"/>
      <c r="R4" s="13"/>
    </row>
    <row r="5" spans="1:18" x14ac:dyDescent="0.25">
      <c r="A5" t="s">
        <v>15</v>
      </c>
      <c r="B5" s="1">
        <v>170</v>
      </c>
      <c r="C5" s="1">
        <f t="shared" si="1"/>
        <v>67.281199999999998</v>
      </c>
      <c r="D5" s="1">
        <f t="shared" si="2"/>
        <v>141.84391304347827</v>
      </c>
      <c r="F5" s="1">
        <f t="shared" si="0"/>
        <v>-39.125113043478265</v>
      </c>
      <c r="I5" s="5">
        <v>300</v>
      </c>
      <c r="J5" s="6" t="s">
        <v>16</v>
      </c>
      <c r="K5" s="7"/>
    </row>
    <row r="6" spans="1:18" x14ac:dyDescent="0.25">
      <c r="A6" t="s">
        <v>17</v>
      </c>
      <c r="B6" s="1">
        <v>170</v>
      </c>
      <c r="C6" s="1">
        <f t="shared" si="1"/>
        <v>67.281199999999998</v>
      </c>
      <c r="D6" s="1">
        <f t="shared" si="2"/>
        <v>141.84391304347827</v>
      </c>
      <c r="F6" s="1">
        <f t="shared" si="0"/>
        <v>-39.125113043478265</v>
      </c>
      <c r="I6" s="5">
        <v>432.63</v>
      </c>
      <c r="J6" s="6" t="s">
        <v>18</v>
      </c>
      <c r="K6" s="7"/>
      <c r="M6" t="s">
        <v>58</v>
      </c>
    </row>
    <row r="7" spans="1:18" x14ac:dyDescent="0.25">
      <c r="A7" t="s">
        <v>19</v>
      </c>
      <c r="B7" s="1">
        <v>170</v>
      </c>
      <c r="C7" s="1">
        <f t="shared" si="1"/>
        <v>67.281199999999998</v>
      </c>
      <c r="D7" s="1">
        <f t="shared" si="2"/>
        <v>141.84391304347827</v>
      </c>
      <c r="F7" s="1">
        <f t="shared" si="0"/>
        <v>-39.125113043478265</v>
      </c>
      <c r="I7" s="8">
        <f>I6+I5+I4+I3+I2+M13</f>
        <v>4762.41</v>
      </c>
      <c r="J7" s="6" t="s">
        <v>20</v>
      </c>
      <c r="K7" s="7"/>
    </row>
    <row r="8" spans="1:18" x14ac:dyDescent="0.25">
      <c r="A8" t="s">
        <v>21</v>
      </c>
      <c r="B8" s="1">
        <v>170</v>
      </c>
      <c r="C8" s="1">
        <f t="shared" si="1"/>
        <v>67.281199999999998</v>
      </c>
      <c r="D8" s="1">
        <f t="shared" si="2"/>
        <v>141.84391304347827</v>
      </c>
      <c r="F8" s="1">
        <f t="shared" si="0"/>
        <v>-39.125113043478265</v>
      </c>
      <c r="I8" s="9">
        <v>1500</v>
      </c>
      <c r="J8" s="6" t="s">
        <v>22</v>
      </c>
      <c r="K8" s="7"/>
    </row>
    <row r="9" spans="1:18" x14ac:dyDescent="0.25">
      <c r="A9" t="s">
        <v>23</v>
      </c>
      <c r="B9" s="1">
        <v>170</v>
      </c>
      <c r="C9" s="1">
        <f t="shared" si="1"/>
        <v>67.281199999999998</v>
      </c>
      <c r="D9" s="1">
        <f t="shared" si="2"/>
        <v>141.84391304347827</v>
      </c>
      <c r="F9" s="1">
        <f t="shared" si="0"/>
        <v>-39.125113043478265</v>
      </c>
      <c r="I9" s="10">
        <f>I7-I8</f>
        <v>3262.41</v>
      </c>
      <c r="J9" s="6" t="s">
        <v>24</v>
      </c>
      <c r="K9" s="7"/>
    </row>
    <row r="10" spans="1:18" x14ac:dyDescent="0.25">
      <c r="A10" t="s">
        <v>25</v>
      </c>
      <c r="B10" s="1">
        <v>170</v>
      </c>
      <c r="C10" s="1">
        <f t="shared" si="1"/>
        <v>67.281199999999998</v>
      </c>
      <c r="D10" s="1">
        <f t="shared" si="2"/>
        <v>141.84391304347827</v>
      </c>
      <c r="F10" s="1">
        <f t="shared" si="0"/>
        <v>-39.125113043478265</v>
      </c>
      <c r="I10" s="17">
        <f>I9/23</f>
        <v>141.84391304347827</v>
      </c>
      <c r="J10" s="12" t="s">
        <v>26</v>
      </c>
      <c r="K10" s="13"/>
    </row>
    <row r="11" spans="1:18" x14ac:dyDescent="0.25">
      <c r="A11" t="s">
        <v>27</v>
      </c>
      <c r="B11" s="1">
        <v>170</v>
      </c>
      <c r="C11" s="1">
        <f t="shared" si="1"/>
        <v>67.281199999999998</v>
      </c>
      <c r="D11" s="1">
        <f t="shared" si="2"/>
        <v>141.84391304347827</v>
      </c>
      <c r="F11" s="1">
        <f t="shared" si="0"/>
        <v>-39.125113043478265</v>
      </c>
    </row>
    <row r="12" spans="1:18" x14ac:dyDescent="0.25">
      <c r="A12" t="s">
        <v>28</v>
      </c>
      <c r="B12" s="1">
        <v>170</v>
      </c>
      <c r="C12" s="1">
        <f t="shared" si="1"/>
        <v>67.281199999999998</v>
      </c>
      <c r="D12" s="1">
        <f t="shared" si="2"/>
        <v>141.84391304347827</v>
      </c>
      <c r="F12" s="1">
        <f t="shared" si="0"/>
        <v>-39.125113043478265</v>
      </c>
    </row>
    <row r="13" spans="1:18" x14ac:dyDescent="0.25">
      <c r="A13" t="s">
        <v>29</v>
      </c>
      <c r="B13" s="1">
        <v>170</v>
      </c>
      <c r="C13" s="1">
        <f t="shared" si="1"/>
        <v>67.281199999999998</v>
      </c>
      <c r="D13" s="1">
        <f t="shared" si="2"/>
        <v>141.84391304347827</v>
      </c>
      <c r="F13" s="1">
        <f t="shared" si="0"/>
        <v>-39.125113043478265</v>
      </c>
      <c r="M13">
        <v>1100</v>
      </c>
    </row>
    <row r="14" spans="1:18" x14ac:dyDescent="0.25">
      <c r="A14" t="s">
        <v>30</v>
      </c>
      <c r="B14" s="1">
        <v>170</v>
      </c>
      <c r="C14" s="1">
        <f t="shared" si="1"/>
        <v>67.281199999999998</v>
      </c>
      <c r="D14" s="1">
        <f t="shared" si="2"/>
        <v>141.84391304347827</v>
      </c>
      <c r="F14" s="1">
        <f t="shared" si="0"/>
        <v>-39.125113043478265</v>
      </c>
    </row>
    <row r="15" spans="1:18" x14ac:dyDescent="0.25">
      <c r="A15" t="s">
        <v>31</v>
      </c>
      <c r="B15" s="19">
        <v>170</v>
      </c>
      <c r="C15" s="1">
        <f t="shared" si="1"/>
        <v>67.281199999999998</v>
      </c>
      <c r="D15" s="1">
        <f t="shared" si="2"/>
        <v>141.84391304347827</v>
      </c>
      <c r="F15" s="1">
        <f t="shared" si="0"/>
        <v>-39.125113043478265</v>
      </c>
    </row>
    <row r="16" spans="1:18" x14ac:dyDescent="0.25">
      <c r="A16" t="s">
        <v>32</v>
      </c>
      <c r="B16" s="1">
        <v>100</v>
      </c>
      <c r="C16" s="1">
        <f t="shared" si="1"/>
        <v>67.281199999999998</v>
      </c>
      <c r="D16" s="1">
        <v>30</v>
      </c>
      <c r="F16" s="1">
        <f t="shared" si="0"/>
        <v>2.7188000000000017</v>
      </c>
      <c r="I16" t="s">
        <v>33</v>
      </c>
      <c r="J16" s="1">
        <f>SUM(F2:F24)</f>
        <v>-858.03368695652159</v>
      </c>
      <c r="L16" s="1">
        <f>J16/22</f>
        <v>-39.001531225296439</v>
      </c>
    </row>
    <row r="17" spans="1:11" x14ac:dyDescent="0.25">
      <c r="A17" t="s">
        <v>34</v>
      </c>
      <c r="B17" s="1">
        <v>170</v>
      </c>
      <c r="C17" s="1">
        <f t="shared" si="1"/>
        <v>67.281199999999998</v>
      </c>
      <c r="D17" s="1">
        <f t="shared" si="2"/>
        <v>141.84391304347827</v>
      </c>
      <c r="F17" s="1">
        <f t="shared" si="0"/>
        <v>-39.125113043478265</v>
      </c>
    </row>
    <row r="18" spans="1:11" x14ac:dyDescent="0.25">
      <c r="A18" t="s">
        <v>35</v>
      </c>
      <c r="B18" s="1">
        <v>170</v>
      </c>
      <c r="C18" s="1">
        <f t="shared" si="1"/>
        <v>67.281199999999998</v>
      </c>
      <c r="D18" s="1">
        <f t="shared" si="2"/>
        <v>141.84391304347827</v>
      </c>
      <c r="F18" s="1">
        <f t="shared" si="0"/>
        <v>-39.125113043478265</v>
      </c>
    </row>
    <row r="19" spans="1:11" x14ac:dyDescent="0.25">
      <c r="A19" t="s">
        <v>36</v>
      </c>
      <c r="B19" s="1">
        <v>170</v>
      </c>
      <c r="C19" s="1">
        <f t="shared" si="1"/>
        <v>67.281199999999998</v>
      </c>
      <c r="D19" s="1">
        <f t="shared" si="2"/>
        <v>141.84391304347827</v>
      </c>
      <c r="F19" s="1">
        <f t="shared" si="0"/>
        <v>-39.125113043478265</v>
      </c>
    </row>
    <row r="20" spans="1:11" x14ac:dyDescent="0.25">
      <c r="A20" t="s">
        <v>37</v>
      </c>
      <c r="B20" s="1">
        <v>170</v>
      </c>
      <c r="C20" s="1">
        <f t="shared" si="1"/>
        <v>67.281199999999998</v>
      </c>
      <c r="D20" s="1">
        <f t="shared" si="2"/>
        <v>141.84391304347827</v>
      </c>
      <c r="F20" s="1">
        <f t="shared" si="0"/>
        <v>-39.125113043478265</v>
      </c>
    </row>
    <row r="21" spans="1:11" x14ac:dyDescent="0.25">
      <c r="A21" t="s">
        <v>38</v>
      </c>
      <c r="B21" s="1">
        <v>170</v>
      </c>
      <c r="C21" s="1">
        <f t="shared" si="1"/>
        <v>67.281199999999998</v>
      </c>
      <c r="D21" s="1">
        <f t="shared" si="2"/>
        <v>141.84391304347827</v>
      </c>
      <c r="F21" s="1">
        <f t="shared" si="0"/>
        <v>-39.125113043478265</v>
      </c>
    </row>
    <row r="22" spans="1:11" x14ac:dyDescent="0.25">
      <c r="A22" t="s">
        <v>39</v>
      </c>
      <c r="B22" s="1">
        <v>170</v>
      </c>
      <c r="C22" s="1">
        <f t="shared" si="1"/>
        <v>67.281199999999998</v>
      </c>
      <c r="D22" s="1">
        <f t="shared" si="2"/>
        <v>141.84391304347827</v>
      </c>
      <c r="F22" s="1">
        <f t="shared" si="0"/>
        <v>-39.125113043478265</v>
      </c>
    </row>
    <row r="23" spans="1:11" x14ac:dyDescent="0.25">
      <c r="A23" t="s">
        <v>40</v>
      </c>
      <c r="B23" s="18">
        <v>170</v>
      </c>
      <c r="C23" s="1">
        <f t="shared" si="1"/>
        <v>67.281199999999998</v>
      </c>
      <c r="D23" s="1">
        <f t="shared" si="2"/>
        <v>141.84391304347827</v>
      </c>
      <c r="F23" s="1">
        <f t="shared" si="0"/>
        <v>-39.125113043478265</v>
      </c>
    </row>
    <row r="24" spans="1:11" x14ac:dyDescent="0.25">
      <c r="A24" t="s">
        <v>41</v>
      </c>
      <c r="B24" s="18">
        <v>170</v>
      </c>
      <c r="C24" s="1">
        <f t="shared" si="1"/>
        <v>67.281199999999998</v>
      </c>
      <c r="D24" s="1">
        <f t="shared" si="2"/>
        <v>141.84391304347827</v>
      </c>
      <c r="F24" s="1">
        <f t="shared" si="0"/>
        <v>-39.125113043478265</v>
      </c>
    </row>
    <row r="25" spans="1:11" x14ac:dyDescent="0.25">
      <c r="B25" s="1"/>
      <c r="C25" s="1"/>
      <c r="D25" s="1"/>
      <c r="F25" s="1"/>
    </row>
    <row r="26" spans="1:11" x14ac:dyDescent="0.25">
      <c r="A26" s="15" t="s">
        <v>42</v>
      </c>
    </row>
    <row r="27" spans="1:11" x14ac:dyDescent="0.25">
      <c r="A27" s="14"/>
      <c r="B27" s="3" t="s">
        <v>43</v>
      </c>
      <c r="C27" s="3" t="s">
        <v>44</v>
      </c>
      <c r="D27" s="3" t="s">
        <v>45</v>
      </c>
      <c r="E27" s="3" t="s">
        <v>46</v>
      </c>
      <c r="F27" s="3"/>
      <c r="G27" s="3" t="s">
        <v>47</v>
      </c>
      <c r="H27" s="3"/>
      <c r="I27" s="3"/>
      <c r="J27" s="3"/>
      <c r="K27" s="4"/>
    </row>
    <row r="28" spans="1:11" x14ac:dyDescent="0.25">
      <c r="A28" s="5" t="s">
        <v>48</v>
      </c>
      <c r="B28" s="6"/>
      <c r="C28" s="6"/>
      <c r="D28" s="6">
        <v>116.33</v>
      </c>
      <c r="E28" s="6"/>
      <c r="F28" s="6"/>
      <c r="G28" s="6">
        <f>SUM(B28:F28)</f>
        <v>116.33</v>
      </c>
      <c r="H28" s="6" t="s">
        <v>49</v>
      </c>
      <c r="I28" s="6"/>
      <c r="J28" s="6"/>
      <c r="K28" s="7"/>
    </row>
    <row r="29" spans="1:11" x14ac:dyDescent="0.25">
      <c r="A29" s="5" t="s">
        <v>50</v>
      </c>
      <c r="B29" s="6">
        <v>80</v>
      </c>
      <c r="C29" s="6"/>
      <c r="D29" s="6"/>
      <c r="E29" s="6"/>
      <c r="F29" s="6"/>
      <c r="G29" s="6">
        <f t="shared" ref="G29:G32" si="3">SUM(B29:F29)</f>
        <v>80</v>
      </c>
      <c r="H29" s="6" t="s">
        <v>51</v>
      </c>
      <c r="I29" s="6"/>
      <c r="J29" s="6"/>
      <c r="K29" s="7"/>
    </row>
    <row r="30" spans="1:11" x14ac:dyDescent="0.25">
      <c r="A30" s="5" t="s">
        <v>52</v>
      </c>
      <c r="B30" s="6"/>
      <c r="C30" s="6"/>
      <c r="D30" s="6"/>
      <c r="E30" s="6">
        <v>788.5</v>
      </c>
      <c r="F30" s="6"/>
      <c r="G30" s="6">
        <f t="shared" si="3"/>
        <v>788.5</v>
      </c>
      <c r="H30" s="6" t="s">
        <v>53</v>
      </c>
      <c r="I30" s="6"/>
      <c r="J30" s="6"/>
      <c r="K30" s="7"/>
    </row>
    <row r="31" spans="1:11" x14ac:dyDescent="0.25">
      <c r="A31" s="5" t="s">
        <v>54</v>
      </c>
      <c r="B31" s="6"/>
      <c r="C31" s="6"/>
      <c r="D31" s="6"/>
      <c r="E31" s="6">
        <v>697.2</v>
      </c>
      <c r="F31" s="6"/>
      <c r="G31" s="6">
        <f t="shared" si="3"/>
        <v>697.2</v>
      </c>
      <c r="H31" s="6" t="s">
        <v>55</v>
      </c>
      <c r="I31" s="6"/>
      <c r="J31" s="6"/>
      <c r="K31" s="7"/>
    </row>
    <row r="32" spans="1:11" x14ac:dyDescent="0.25">
      <c r="A32" s="5" t="s">
        <v>56</v>
      </c>
      <c r="B32" s="6"/>
      <c r="C32" s="6"/>
      <c r="D32" s="6"/>
      <c r="E32" s="6"/>
      <c r="F32" s="6"/>
      <c r="G32" s="6">
        <f t="shared" si="3"/>
        <v>0</v>
      </c>
      <c r="H32" s="6"/>
      <c r="I32" s="6"/>
      <c r="J32" s="6"/>
      <c r="K32" s="7"/>
    </row>
    <row r="33" spans="1:11" x14ac:dyDescent="0.25">
      <c r="A33" s="11"/>
      <c r="B33" s="12"/>
      <c r="C33" s="12"/>
      <c r="D33" s="12"/>
      <c r="E33" s="12"/>
      <c r="F33" s="12"/>
      <c r="G33" s="12">
        <f>SUM(G28:G32)</f>
        <v>1682.03</v>
      </c>
      <c r="H33" s="12"/>
      <c r="I33" s="12">
        <f>G33/25</f>
        <v>67.281199999999998</v>
      </c>
      <c r="J33" s="12" t="s">
        <v>57</v>
      </c>
      <c r="K33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felipe</dc:creator>
  <cp:keywords/>
  <dc:description/>
  <cp:lastModifiedBy>felipe</cp:lastModifiedBy>
  <cp:revision/>
  <dcterms:created xsi:type="dcterms:W3CDTF">2018-05-18T03:21:28Z</dcterms:created>
  <dcterms:modified xsi:type="dcterms:W3CDTF">2018-06-12T05:10:38Z</dcterms:modified>
  <cp:category/>
  <cp:contentStatus/>
</cp:coreProperties>
</file>